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to use" sheetId="1" state="visible" r:id="rId1"/>
    <sheet name="Tickets" sheetId="2" state="visible" r:id="rId2"/>
    <sheet name="Clock" sheetId="3" state="visible" r:id="rId3"/>
    <sheet name="Scorecard" sheetId="4" state="visible" r:id="rId4"/>
    <sheet name="Roll-up" sheetId="5" state="visible" r:id="rId5"/>
  </sheets>
  <definedNames>
    <definedName name="_xlnm.Print_Area" localSheetId="3">'Scorecard'!$A$1:$D$20</definedName>
  </definedNames>
  <calcPr calcId="124519" fullCalcOnLoad="1"/>
</workbook>
</file>

<file path=xl/styles.xml><?xml version="1.0" encoding="utf-8"?>
<styleSheet xmlns="http://schemas.openxmlformats.org/spreadsheetml/2006/main">
  <numFmts count="1">
    <numFmt numFmtId="164" formatCode="0.0"/>
  </numFmts>
  <fonts count="7">
    <font>
      <name val="Calibri"/>
      <family val="2"/>
      <color theme="1"/>
      <sz val="11"/>
      <scheme val="minor"/>
    </font>
    <font>
      <b val="1"/>
      <color rgb="000A1D37"/>
      <sz val="16"/>
    </font>
    <font>
      <color rgb="005A5A5A"/>
    </font>
    <font>
      <b val="1"/>
      <color rgb="000A1D37"/>
      <sz val="12"/>
    </font>
    <font>
      <b val="1"/>
      <color rgb="00FFFFFF"/>
    </font>
    <font>
      <i val="1"/>
      <color rgb="005A5A5A"/>
    </font>
    <font>
      <b val="1"/>
      <color rgb="000A1D37"/>
    </font>
  </fonts>
  <fills count="4">
    <fill>
      <patternFill/>
    </fill>
    <fill>
      <patternFill patternType="gray125"/>
    </fill>
    <fill>
      <patternFill patternType="solid">
        <fgColor rgb="000A1D37"/>
      </patternFill>
    </fill>
    <fill>
      <patternFill patternType="solid">
        <fgColor rgb="00FFF2CC"/>
      </patternFill>
    </fill>
  </fills>
  <borders count="2">
    <border>
      <left/>
      <right/>
      <top/>
      <bottom/>
      <diagonal/>
    </border>
    <border>
      <left style="thin">
        <color rgb="00D6D6D6"/>
      </left>
      <right style="thin">
        <color rgb="00D6D6D6"/>
      </right>
      <top style="thin">
        <color rgb="00D6D6D6"/>
      </top>
      <bottom style="thin">
        <color rgb="00D6D6D6"/>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4" fillId="2" borderId="1" pivotButton="0" quotePrefix="0" xfId="0"/>
    <xf numFmtId="0" fontId="0" fillId="0" borderId="1" pivotButton="0" quotePrefix="0" xfId="0"/>
    <xf numFmtId="2" fontId="0" fillId="0" borderId="1" pivotButton="0" quotePrefix="0" xfId="0"/>
    <xf numFmtId="0" fontId="5" fillId="0" borderId="0" pivotButton="0" quotePrefix="0" xfId="0"/>
    <xf numFmtId="0" fontId="6" fillId="0" borderId="0" pivotButton="0" quotePrefix="0" xfId="0"/>
    <xf numFmtId="0" fontId="0" fillId="3" borderId="0" pivotButton="0" quotePrefix="0" xfId="0"/>
    <xf numFmtId="0" fontId="6" fillId="0" borderId="1" pivotButton="0" quotePrefix="0" xfId="0"/>
    <xf numFmtId="164" fontId="0" fillId="0" borderId="1" pivotButton="0" quotePrefix="0" xfId="0"/>
    <xf numFmtId="0" fontId="2" fillId="0" borderId="1" pivotButton="0" quotePrefix="0" xfId="0"/>
    <xf numFmtId="9" fontId="0" fillId="0" borderId="1" pivotButton="0" quotePrefix="0" xfId="0"/>
    <xf numFmtId="0" fontId="0"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2"/>
  <sheetViews>
    <sheetView workbookViewId="0">
      <selection activeCell="A1" sqref="A1"/>
    </sheetView>
  </sheetViews>
  <sheetFormatPr baseColWidth="8" defaultRowHeight="15"/>
  <cols>
    <col width="110" customWidth="1" min="1" max="1"/>
  </cols>
  <sheetData>
    <row r="1">
      <c r="A1" s="1" t="inlineStr">
        <is>
          <t>Crew Leader Scorecard template</t>
        </is>
      </c>
    </row>
    <row r="2">
      <c r="A2" s="2" t="inlineStr">
        <is>
          <t>SecondOrder · secondordersystems.com/resources</t>
        </is>
      </c>
    </row>
    <row r="3">
      <c r="A3" s="2" t="inlineStr"/>
    </row>
    <row r="4">
      <c r="A4" s="3" t="inlineStr">
        <is>
          <t>What this is</t>
        </is>
      </c>
    </row>
    <row r="5">
      <c r="A5" s="2" t="inlineStr">
        <is>
          <t>One page per crew leader per week, filled from the timesheet and ticket data you already export. It shows each crew leader their own numbers against their own baseline, and gives you the roll-up.</t>
        </is>
      </c>
    </row>
    <row r="6">
      <c r="A6" s="2" t="inlineStr"/>
    </row>
    <row r="7">
      <c r="A7" s="3" t="inlineStr">
        <is>
          <t>Each week</t>
        </is>
      </c>
    </row>
    <row r="8">
      <c r="A8" s="2" t="inlineStr">
        <is>
          <t>1. Export last week's completed tickets with estimated hours, actual hours, and crew leader (from Aspire, LMN, Jobber, SingleOps, or your timesheet system).</t>
        </is>
      </c>
    </row>
    <row r="9">
      <c r="A9" s="2" t="inlineStr">
        <is>
          <t>2. Paste the rows into the Tickets tab. Keep the column order; add rows as needed.</t>
        </is>
      </c>
    </row>
    <row r="10">
      <c r="A10" s="2" t="inlineStr">
        <is>
          <t>3. Export clock-in/clock-out per person per day and paste into the Clock tab. Optional, but it drives On-site % and Clock entry %.</t>
        </is>
      </c>
    </row>
    <row r="11">
      <c r="A11" s="2" t="inlineStr">
        <is>
          <t>4. The Scorecard tab fills itself. Print one page per crew leader, or read the roll-up on the Roll-up tab.</t>
        </is>
      </c>
    </row>
    <row r="12">
      <c r="A12" s="2" t="inlineStr"/>
    </row>
    <row r="13">
      <c r="A13" s="3" t="inlineStr">
        <is>
          <t>The four numbers</t>
        </is>
      </c>
    </row>
    <row r="14">
      <c r="A14" s="2" t="inlineStr">
        <is>
          <t>Act vs Est % = actual hours / estimated hours on completed tickets. Under 100% is favorable. A crew leader consistently near 100% is the one whose estimates you can sell from.</t>
        </is>
      </c>
    </row>
    <row r="15">
      <c r="A15" s="2" t="inlineStr">
        <is>
          <t>On-site % = hours logged against tickets / hours clocked for the day. What is left is drive time, yard time, and untracked time.</t>
        </is>
      </c>
    </row>
    <row r="16">
      <c r="A16" s="2" t="inlineStr">
        <is>
          <t>Clock entry % = tickets with time entered by the crew leader themself / all their completed tickets. Low numbers mean the office is entering time after the fact.</t>
        </is>
      </c>
    </row>
    <row r="17">
      <c r="A17" s="2" t="inlineStr">
        <is>
          <t>Completed tickets = count. Context for the other three, not a target on its own.</t>
        </is>
      </c>
    </row>
    <row r="18">
      <c r="A18" s="2" t="inlineStr"/>
    </row>
    <row r="19">
      <c r="A19" s="3" t="inlineStr">
        <is>
          <t>How to read it</t>
        </is>
      </c>
    </row>
    <row r="20">
      <c r="A20" s="2" t="inlineStr">
        <is>
          <t>Compare each person with their own trailing 4-week average before comparing them with each other. Praise on the same page as the problems. A number is a question to ask, never an accusation.</t>
        </is>
      </c>
    </row>
    <row r="21">
      <c r="A21" s="2" t="inlineStr"/>
    </row>
    <row r="22">
      <c r="A22" s="2" t="inlineStr">
        <is>
          <t>Want this every week before your production meeting, straight from your own system, with nothing to paste? That is Ground Truth, one of our managed builds: secondordersystems.com/services/ground-truth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502"/>
  <sheetViews>
    <sheetView workbookViewId="0">
      <pane ySplit="1" topLeftCell="A2" activePane="bottomLeft" state="frozen"/>
      <selection pane="bottomLeft" activeCell="A1" sqref="A1"/>
    </sheetView>
  </sheetViews>
  <sheetFormatPr baseColWidth="8" defaultRowHeight="15"/>
  <cols>
    <col width="13" customWidth="1" min="1" max="1"/>
    <col width="16" customWidth="1" min="2" max="2"/>
    <col width="10" customWidth="1" min="3" max="3"/>
    <col width="40" customWidth="1" min="4" max="4"/>
    <col width="10" customWidth="1" min="5" max="5"/>
    <col width="10" customWidth="1" min="6" max="6"/>
    <col width="18" customWidth="1" min="7" max="7"/>
    <col width="12" customWidth="1" min="8" max="8"/>
  </cols>
  <sheetData>
    <row r="1">
      <c r="A1" s="4" t="inlineStr">
        <is>
          <t>Week ending</t>
        </is>
      </c>
      <c r="B1" s="4" t="inlineStr">
        <is>
          <t>Crew leader</t>
        </is>
      </c>
      <c r="C1" s="4" t="inlineStr">
        <is>
          <t>Ticket #</t>
        </is>
      </c>
      <c r="D1" s="4" t="inlineStr">
        <is>
          <t>Property / job</t>
        </is>
      </c>
      <c r="E1" s="4" t="inlineStr">
        <is>
          <t>Est hours</t>
        </is>
      </c>
      <c r="F1" s="4" t="inlineStr">
        <is>
          <t>Act hours</t>
        </is>
      </c>
      <c r="G1" s="4" t="inlineStr">
        <is>
          <t>Time entered by</t>
        </is>
      </c>
      <c r="H1" s="4" t="inlineStr">
        <is>
          <t>Status</t>
        </is>
      </c>
    </row>
    <row r="2">
      <c r="A2" s="5" t="inlineStr">
        <is>
          <t>2026-09-19</t>
        </is>
      </c>
      <c r="B2" s="5" t="inlineStr">
        <is>
          <t>A. Example</t>
        </is>
      </c>
      <c r="C2" s="5" t="inlineStr">
        <is>
          <t>60101</t>
        </is>
      </c>
      <c r="D2" s="5" t="inlineStr">
        <is>
          <t>Co-op, 2 buildings – weekly maintenance</t>
        </is>
      </c>
      <c r="E2" s="6" t="n">
        <v>8</v>
      </c>
      <c r="F2" s="6" t="n">
        <v>7.5</v>
      </c>
      <c r="G2" s="5" t="inlineStr">
        <is>
          <t>A. Example</t>
        </is>
      </c>
      <c r="H2" s="5" t="inlineStr">
        <is>
          <t>Complete</t>
        </is>
      </c>
    </row>
    <row r="3">
      <c r="A3" s="5" t="inlineStr">
        <is>
          <t>2026-09-19</t>
        </is>
      </c>
      <c r="B3" s="5" t="inlineStr">
        <is>
          <t>A. Example</t>
        </is>
      </c>
      <c r="C3" s="5" t="inlineStr">
        <is>
          <t>60102</t>
        </is>
      </c>
      <c r="D3" s="5" t="inlineStr">
        <is>
          <t>Townhome HOA – fall cleanup</t>
        </is>
      </c>
      <c r="E3" s="6" t="n">
        <v>16</v>
      </c>
      <c r="F3" s="6" t="n">
        <v>18.25</v>
      </c>
      <c r="G3" s="5" t="inlineStr">
        <is>
          <t>Office</t>
        </is>
      </c>
      <c r="H3" s="5" t="inlineStr">
        <is>
          <t>Complete</t>
        </is>
      </c>
    </row>
    <row r="4">
      <c r="A4" s="5" t="inlineStr">
        <is>
          <t>2026-09-19</t>
        </is>
      </c>
      <c r="B4" s="5" t="inlineStr">
        <is>
          <t>A. Example</t>
        </is>
      </c>
      <c r="C4" s="5" t="inlineStr">
        <is>
          <t>60103</t>
        </is>
      </c>
      <c r="D4" s="5" t="inlineStr">
        <is>
          <t>Office park – pruning</t>
        </is>
      </c>
      <c r="E4" s="6" t="n">
        <v>6</v>
      </c>
      <c r="F4" s="6" t="n">
        <v>5.5</v>
      </c>
      <c r="G4" s="5" t="inlineStr">
        <is>
          <t>A. Example</t>
        </is>
      </c>
      <c r="H4" s="5" t="inlineStr">
        <is>
          <t>Complete</t>
        </is>
      </c>
    </row>
    <row r="5">
      <c r="A5" s="5" t="inlineStr">
        <is>
          <t>2026-09-19</t>
        </is>
      </c>
      <c r="B5" s="5" t="inlineStr">
        <is>
          <t>B. Example</t>
        </is>
      </c>
      <c r="C5" s="5" t="inlineStr">
        <is>
          <t>60110</t>
        </is>
      </c>
      <c r="D5" s="5" t="inlineStr">
        <is>
          <t>Medical office – weekly maintenance</t>
        </is>
      </c>
      <c r="E5" s="6" t="n">
        <v>8</v>
      </c>
      <c r="F5" s="6" t="n">
        <v>9</v>
      </c>
      <c r="G5" s="5" t="inlineStr">
        <is>
          <t>B. Example</t>
        </is>
      </c>
      <c r="H5" s="5" t="inlineStr">
        <is>
          <t>Complete</t>
        </is>
      </c>
    </row>
    <row r="6">
      <c r="A6" s="5" t="inlineStr">
        <is>
          <t>2026-09-19</t>
        </is>
      </c>
      <c r="B6" s="5" t="inlineStr">
        <is>
          <t>B. Example</t>
        </is>
      </c>
      <c r="C6" s="5" t="inlineStr">
        <is>
          <t>60111</t>
        </is>
      </c>
      <c r="D6" s="5" t="inlineStr">
        <is>
          <t>Church campus – planting</t>
        </is>
      </c>
      <c r="E6" s="6" t="n">
        <v>12</v>
      </c>
      <c r="F6" s="6" t="n">
        <v>12</v>
      </c>
      <c r="G6" s="5" t="inlineStr">
        <is>
          <t>Office</t>
        </is>
      </c>
      <c r="H6" s="5" t="inlineStr">
        <is>
          <t>Complete</t>
        </is>
      </c>
    </row>
    <row r="7">
      <c r="A7" s="5" t="inlineStr">
        <is>
          <t>2026-09-19</t>
        </is>
      </c>
      <c r="B7" s="5" t="inlineStr">
        <is>
          <t>B. Example</t>
        </is>
      </c>
      <c r="C7" s="5" t="inlineStr">
        <is>
          <t>60112</t>
        </is>
      </c>
      <c r="D7" s="5" t="inlineStr">
        <is>
          <t>Retail center – irrigation check</t>
        </is>
      </c>
      <c r="E7" s="6" t="n">
        <v>3</v>
      </c>
      <c r="F7" s="6" t="n">
        <v>2.5</v>
      </c>
      <c r="G7" s="5" t="inlineStr">
        <is>
          <t>B. Example</t>
        </is>
      </c>
      <c r="H7" s="5" t="inlineStr">
        <is>
          <t>Scheduled</t>
        </is>
      </c>
    </row>
    <row r="8"/>
    <row r="9"/>
    <row r="10"/>
    <row r="11"/>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c r="A502" s="7" t="inlineStr">
        <is>
          <t>Replace the example rows with your export. Status must read Complete for a ticket to count. 'Time entered by' = who keyed the hours (the crew leader's own name, or Office).</t>
        </is>
      </c>
    </row>
  </sheetData>
  <dataValidations count="1">
    <dataValidation sqref="H2:H500" showDropDown="0" showInputMessage="0" showErrorMessage="0" allowBlank="1" type="list">
      <formula1>"Complete,Scheduled,Open,Canceled"</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502"/>
  <sheetViews>
    <sheetView workbookViewId="0">
      <pane ySplit="1" topLeftCell="A2" activePane="bottomLeft" state="frozen"/>
      <selection pane="bottomLeft" activeCell="A1" sqref="A1"/>
    </sheetView>
  </sheetViews>
  <sheetFormatPr baseColWidth="8" defaultRowHeight="15"/>
  <cols>
    <col width="12" customWidth="1" min="1" max="1"/>
    <col width="16" customWidth="1" min="2" max="2"/>
    <col width="10" customWidth="1" min="3" max="3"/>
    <col width="10" customWidth="1" min="4" max="4"/>
    <col width="14" customWidth="1" min="5" max="5"/>
    <col width="16" customWidth="1" min="6" max="6"/>
  </cols>
  <sheetData>
    <row r="1">
      <c r="A1" s="4" t="inlineStr">
        <is>
          <t>Date</t>
        </is>
      </c>
      <c r="B1" s="4" t="inlineStr">
        <is>
          <t>Crew leader</t>
        </is>
      </c>
      <c r="C1" s="4" t="inlineStr">
        <is>
          <t>Clock in</t>
        </is>
      </c>
      <c r="D1" s="4" t="inlineStr">
        <is>
          <t>Clock out</t>
        </is>
      </c>
      <c r="E1" s="4" t="inlineStr">
        <is>
          <t>Hours clocked</t>
        </is>
      </c>
      <c r="F1" s="4" t="inlineStr">
        <is>
          <t>Hours on tickets</t>
        </is>
      </c>
    </row>
    <row r="2">
      <c r="A2" s="5" t="inlineStr">
        <is>
          <t>2026-09-15</t>
        </is>
      </c>
      <c r="B2" s="5" t="inlineStr">
        <is>
          <t>A. Example</t>
        </is>
      </c>
      <c r="C2" s="5" t="inlineStr">
        <is>
          <t>6:55</t>
        </is>
      </c>
      <c r="D2" s="5" t="inlineStr">
        <is>
          <t>15:40</t>
        </is>
      </c>
      <c r="E2" s="6">
        <f>IF(OR(C2="",D2=""),"",(TIMEVALUE(D2)-TIMEVALUE(C2))*24)</f>
        <v/>
      </c>
      <c r="F2" s="6" t="n">
        <v>7.5</v>
      </c>
    </row>
    <row r="3">
      <c r="A3" s="5" t="inlineStr">
        <is>
          <t>2026-09-16</t>
        </is>
      </c>
      <c r="B3" s="5" t="inlineStr">
        <is>
          <t>A. Example</t>
        </is>
      </c>
      <c r="C3" s="5" t="inlineStr">
        <is>
          <t>7:02</t>
        </is>
      </c>
      <c r="D3" s="5" t="inlineStr">
        <is>
          <t>16:10</t>
        </is>
      </c>
      <c r="E3" s="6">
        <f>IF(OR(C3="",D3=""),"",(TIMEVALUE(D3)-TIMEVALUE(C3))*24)</f>
        <v/>
      </c>
      <c r="F3" s="6" t="n">
        <v>8</v>
      </c>
    </row>
    <row r="4">
      <c r="A4" s="5" t="inlineStr">
        <is>
          <t>2026-09-17</t>
        </is>
      </c>
      <c r="B4" s="5" t="inlineStr">
        <is>
          <t>A. Example</t>
        </is>
      </c>
      <c r="C4" s="5" t="inlineStr">
        <is>
          <t>6:58</t>
        </is>
      </c>
      <c r="D4" s="5" t="inlineStr">
        <is>
          <t>15:15</t>
        </is>
      </c>
      <c r="E4" s="6">
        <f>IF(OR(C4="",D4=""),"",(TIMEVALUE(D4)-TIMEVALUE(C4))*24)</f>
        <v/>
      </c>
      <c r="F4" s="6" t="n">
        <v>5.5</v>
      </c>
    </row>
    <row r="5">
      <c r="A5" s="5" t="inlineStr">
        <is>
          <t>2026-09-15</t>
        </is>
      </c>
      <c r="B5" s="5" t="inlineStr">
        <is>
          <t>B. Example</t>
        </is>
      </c>
      <c r="C5" s="5" t="inlineStr">
        <is>
          <t>7:10</t>
        </is>
      </c>
      <c r="D5" s="5" t="inlineStr">
        <is>
          <t>16:30</t>
        </is>
      </c>
      <c r="E5" s="6">
        <f>IF(OR(C5="",D5=""),"",(TIMEVALUE(D5)-TIMEVALUE(C5))*24)</f>
        <v/>
      </c>
      <c r="F5" s="6" t="n">
        <v>8</v>
      </c>
    </row>
    <row r="6">
      <c r="A6" s="5" t="inlineStr">
        <is>
          <t>2026-09-16</t>
        </is>
      </c>
      <c r="B6" s="5" t="inlineStr">
        <is>
          <t>B. Example</t>
        </is>
      </c>
      <c r="C6" s="5" t="inlineStr">
        <is>
          <t>7:05</t>
        </is>
      </c>
      <c r="D6" s="5" t="inlineStr">
        <is>
          <t>15:50</t>
        </is>
      </c>
      <c r="E6" s="6">
        <f>IF(OR(C6="",D6=""),"",(TIMEVALUE(D6)-TIMEVALUE(C6))*24)</f>
        <v/>
      </c>
      <c r="F6" s="6" t="n">
        <v>7</v>
      </c>
    </row>
    <row r="7">
      <c r="A7" s="5" t="inlineStr">
        <is>
          <t>2026-09-17</t>
        </is>
      </c>
      <c r="B7" s="5" t="inlineStr">
        <is>
          <t>B. Example</t>
        </is>
      </c>
      <c r="C7" s="5" t="inlineStr">
        <is>
          <t>7:00</t>
        </is>
      </c>
      <c r="D7" s="5" t="inlineStr">
        <is>
          <t>14:45</t>
        </is>
      </c>
      <c r="E7" s="6">
        <f>IF(OR(C7="",D7=""),"",(TIMEVALUE(D7)-TIMEVALUE(C7))*24)</f>
        <v/>
      </c>
      <c r="F7" s="6" t="n">
        <v>6.5</v>
      </c>
    </row>
    <row r="8"/>
    <row r="9"/>
    <row r="10"/>
    <row r="11"/>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c r="A502" s="7" t="inlineStr">
        <is>
          <t>One row per crew leader per day. Hours clocked computes from in/out; overwrite it if your system exports hours directly.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24" customWidth="1" min="1" max="1"/>
    <col width="16" customWidth="1" min="2" max="2"/>
    <col width="22" customWidth="1" min="3" max="3"/>
    <col width="60" customWidth="1" min="4" max="4"/>
  </cols>
  <sheetData>
    <row r="1">
      <c r="A1" s="1" t="inlineStr">
        <is>
          <t>Crew Leader Scorecard</t>
        </is>
      </c>
    </row>
    <row r="2"/>
    <row r="3">
      <c r="A3" s="8" t="inlineStr">
        <is>
          <t>Crew leader</t>
        </is>
      </c>
      <c r="B3" s="9" t="inlineStr">
        <is>
          <t>A. Example</t>
        </is>
      </c>
      <c r="D3" s="7" t="inlineStr">
        <is>
          <t>Yellow cells are inputs. Everything else computes from the Tickets and Clock tabs.</t>
        </is>
      </c>
    </row>
    <row r="4">
      <c r="A4" s="8" t="inlineStr">
        <is>
          <t>Week ending</t>
        </is>
      </c>
      <c r="B4" s="9" t="inlineStr">
        <is>
          <t>2026-09-19</t>
        </is>
      </c>
    </row>
    <row r="5">
      <c r="A5" s="4" t="inlineStr">
        <is>
          <t>Metric</t>
        </is>
      </c>
      <c r="B5" s="4" t="inlineStr">
        <is>
          <t>This week</t>
        </is>
      </c>
      <c r="C5" s="4" t="inlineStr">
        <is>
          <t>Trailing 4-week avg</t>
        </is>
      </c>
      <c r="D5" s="4" t="inlineStr">
        <is>
          <t>How to read it</t>
        </is>
      </c>
    </row>
    <row r="6">
      <c r="A6" s="10" t="inlineStr">
        <is>
          <t>Completed tickets</t>
        </is>
      </c>
      <c r="B6" s="5">
        <f>COUNTIFS(Tickets!$B:$B,$B$3,Tickets!$A:$A,$B$4,Tickets!$H:$H,"Complete")</f>
        <v/>
      </c>
      <c r="C6" s="11">
        <f>IFERROR(COUNTIFS(Tickets!$B:$B,$B$3,Tickets!$H:$H,"Complete",Tickets!$A:$A,"&gt;"&amp;TEXT(DATEVALUE($B$4)-28,"yyyy-mm-dd"),Tickets!$A:$A,"&lt;="&amp;$B$4)/4,"")</f>
        <v/>
      </c>
      <c r="D6" s="12" t="inlineStr">
        <is>
          <t>Context for the rest.</t>
        </is>
      </c>
    </row>
    <row r="7">
      <c r="A7" s="10" t="inlineStr">
        <is>
          <t>Estimated hours</t>
        </is>
      </c>
      <c r="B7" s="11">
        <f>SUMIFS(Tickets!$E:$E,Tickets!$B:$B,$B$3,Tickets!$A:$A,$B$4,Tickets!$H:$H,"Complete")</f>
        <v/>
      </c>
      <c r="C7" s="5" t="inlineStr"/>
      <c r="D7" s="12" t="inlineStr">
        <is>
          <t>On completed tickets only.</t>
        </is>
      </c>
    </row>
    <row r="8">
      <c r="A8" s="10" t="inlineStr">
        <is>
          <t>Actual hours</t>
        </is>
      </c>
      <c r="B8" s="11">
        <f>SUMIFS(Tickets!$F:$F,Tickets!$B:$B,$B$3,Tickets!$A:$A,$B$4,Tickets!$H:$H,"Complete")</f>
        <v/>
      </c>
      <c r="C8" s="5" t="inlineStr"/>
      <c r="D8" s="12" t="inlineStr"/>
    </row>
    <row r="9">
      <c r="A9" s="10" t="inlineStr">
        <is>
          <t>Act vs Est %</t>
        </is>
      </c>
      <c r="B9" s="13">
        <f>IFERROR(B8/B7,"")</f>
        <v/>
      </c>
      <c r="C9" s="13">
        <f>IFERROR(SUMIFS(Tickets!$F:$F,Tickets!$B:$B,$B$3,Tickets!$H:$H,"Complete",Tickets!$A:$A,"&gt;"&amp;TEXT(DATEVALUE($B$4)-28,"yyyy-mm-dd"),Tickets!$A:$A,"&lt;="&amp;$B$4)/SUMIFS(Tickets!$E:$E,Tickets!$B:$B,$B$3,Tickets!$H:$H,"Complete",Tickets!$A:$A,"&gt;"&amp;TEXT(DATEVALUE($B$4)-28,"yyyy-mm-dd"),Tickets!$A:$A,"&lt;="&amp;$B$4),"")</f>
        <v/>
      </c>
      <c r="D9" s="12" t="inlineStr">
        <is>
          <t>Under 100% is favorable. Over 110% two weeks running is a conversation.</t>
        </is>
      </c>
    </row>
    <row r="10">
      <c r="A10" s="10" t="inlineStr">
        <is>
          <t>Hours clocked</t>
        </is>
      </c>
      <c r="B10" s="11">
        <f>SUMIFS(Clock!$E:$E,Clock!$B:$B,$B$3,Clock!$A:$A,"&gt;"&amp;TEXT(DATEVALUE($B$4)-7,"yyyy-mm-dd"),Clock!$A:$A,"&lt;="&amp;$B$4)</f>
        <v/>
      </c>
      <c r="C10" s="5" t="inlineStr"/>
      <c r="D10" s="12" t="inlineStr">
        <is>
          <t>From the Clock tab.</t>
        </is>
      </c>
    </row>
    <row r="11">
      <c r="A11" s="10" t="inlineStr">
        <is>
          <t>Hours on tickets</t>
        </is>
      </c>
      <c r="B11" s="11">
        <f>SUMIFS(Clock!$F:$F,Clock!$B:$B,$B$3,Clock!$A:$A,"&gt;"&amp;TEXT(DATEVALUE($B$4)-7,"yyyy-mm-dd"),Clock!$A:$A,"&lt;="&amp;$B$4)</f>
        <v/>
      </c>
      <c r="C11" s="5" t="inlineStr"/>
      <c r="D11" s="12" t="inlineStr"/>
    </row>
    <row r="12">
      <c r="A12" s="10" t="inlineStr">
        <is>
          <t>On-site %</t>
        </is>
      </c>
      <c r="B12" s="13">
        <f>IFERROR(B11/B10,"")</f>
        <v/>
      </c>
      <c r="C12" s="13" t="inlineStr"/>
      <c r="D12" s="12" t="inlineStr">
        <is>
          <t>What is left is drive, yard and untracked time.</t>
        </is>
      </c>
    </row>
    <row r="13">
      <c r="A13" s="10" t="inlineStr">
        <is>
          <t>Clock entry %</t>
        </is>
      </c>
      <c r="B13" s="13">
        <f>IFERROR(COUNTIFS(Tickets!$B:$B,$B$3,Tickets!$A:$A,$B$4,Tickets!$H:$H,"Complete",Tickets!$G:$G,$B$3)/B6,"")</f>
        <v/>
      </c>
      <c r="C13" s="13" t="inlineStr"/>
      <c r="D13" s="12" t="inlineStr">
        <is>
          <t>Tickets where the crew leader keyed their own time.</t>
        </is>
      </c>
    </row>
    <row r="14"/>
    <row r="15">
      <c r="A15" s="3" t="inlineStr">
        <is>
          <t>This week's tickets</t>
        </is>
      </c>
    </row>
    <row r="16">
      <c r="A16" s="7" t="inlineStr">
        <is>
          <t>Paste a filter of the Tickets tab here, or print the Tickets tab filtered to this crew leader and week alongside this page.</t>
        </is>
      </c>
    </row>
    <row r="17"/>
    <row r="18">
      <c r="A18" s="8" t="inlineStr">
        <is>
          <t>One thing that went well</t>
        </is>
      </c>
      <c r="B18" s="9" t="n"/>
    </row>
    <row r="19">
      <c r="A19" s="8" t="inlineStr">
        <is>
          <t>One thing to ask about</t>
        </is>
      </c>
      <c r="B19" s="9" t="n"/>
    </row>
    <row r="20">
      <c r="A20" s="8" t="inlineStr">
        <is>
          <t>Note to the crew leader</t>
        </is>
      </c>
      <c r="B20" s="9" t="n"/>
    </row>
  </sheetData>
  <pageMargins left="0.75" right="0.75" top="1" bottom="1" header="0.5" footer="0.5"/>
  <pageSetup orientation="landscape" fitToWidth="1"/>
</worksheet>
</file>

<file path=xl/worksheets/sheet5.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20" customWidth="1" min="1" max="1"/>
    <col width="11" customWidth="1" min="2" max="2"/>
    <col width="11" customWidth="1" min="3" max="3"/>
    <col width="11" customWidth="1" min="4" max="4"/>
    <col width="13" customWidth="1" min="5" max="5"/>
    <col width="13" customWidth="1" min="6" max="6"/>
    <col width="13" customWidth="1" min="7" max="7"/>
    <col width="11" customWidth="1" min="8" max="8"/>
  </cols>
  <sheetData>
    <row r="1">
      <c r="A1" s="1" t="inlineStr">
        <is>
          <t>Roll-up</t>
        </is>
      </c>
    </row>
    <row r="2">
      <c r="A2" s="8" t="inlineStr">
        <is>
          <t>Week ending</t>
        </is>
      </c>
      <c r="B2" s="9" t="inlineStr">
        <is>
          <t>2026-09-19</t>
        </is>
      </c>
    </row>
    <row r="3"/>
    <row r="4">
      <c r="A4" s="4" t="inlineStr">
        <is>
          <t>Crew leader</t>
        </is>
      </c>
      <c r="B4" s="4" t="inlineStr">
        <is>
          <t>Completed</t>
        </is>
      </c>
      <c r="C4" s="4" t="inlineStr">
        <is>
          <t>Est hours</t>
        </is>
      </c>
      <c r="D4" s="4" t="inlineStr">
        <is>
          <t>Act hours</t>
        </is>
      </c>
      <c r="E4" s="4" t="inlineStr">
        <is>
          <t>Act vs Est %</t>
        </is>
      </c>
      <c r="F4" s="4" t="inlineStr">
        <is>
          <t>Clock entry %</t>
        </is>
      </c>
      <c r="G4" s="4" t="inlineStr">
        <is>
          <t>Hours clocked</t>
        </is>
      </c>
      <c r="H4" s="4" t="inlineStr">
        <is>
          <t>On-site %</t>
        </is>
      </c>
    </row>
    <row r="5">
      <c r="A5" s="14" t="inlineStr">
        <is>
          <t>A. Example</t>
        </is>
      </c>
      <c r="B5" s="5">
        <f>IF($A5="","",COUNTIFS(Tickets!$B:$B,$A5,Tickets!$A:$A,$B$2,Tickets!$H:$H,"Complete"))</f>
        <v/>
      </c>
      <c r="C5" s="11">
        <f>IF($A5="","",SUMIFS(Tickets!$E:$E,Tickets!$B:$B,$A5,Tickets!$A:$A,$B$2,Tickets!$H:$H,"Complete"))</f>
        <v/>
      </c>
      <c r="D5" s="11">
        <f>IF($A5="","",SUMIFS(Tickets!$F:$F,Tickets!$B:$B,$A5,Tickets!$A:$A,$B$2,Tickets!$H:$H,"Complete"))</f>
        <v/>
      </c>
      <c r="E5" s="13">
        <f>IFERROR(D5/C5,"")</f>
        <v/>
      </c>
      <c r="F5" s="13">
        <f>IFERROR(COUNTIFS(Tickets!$B:$B,$A5,Tickets!$A:$A,$B$2,Tickets!$H:$H,"Complete",Tickets!$G:$G,$A5)/B5,"")</f>
        <v/>
      </c>
      <c r="G5" s="11">
        <f>IF($A5="","",SUMIFS(Clock!$E:$E,Clock!$B:$B,$A5,Clock!$A:$A,"&gt;"&amp;TEXT(DATEVALUE($B$2)-7,"yyyy-mm-dd"),Clock!$A:$A,"&lt;="&amp;$B$2))</f>
        <v/>
      </c>
      <c r="H5" s="13">
        <f>IFERROR(SUMIFS(Clock!$F:$F,Clock!$B:$B,$A5,Clock!$A:$A,"&gt;"&amp;TEXT(DATEVALUE($B$2)-7,"yyyy-mm-dd"),Clock!$A:$A,"&lt;="&amp;$B$2)/G5,"")</f>
        <v/>
      </c>
    </row>
    <row r="6">
      <c r="A6" s="14" t="inlineStr">
        <is>
          <t>B. Example</t>
        </is>
      </c>
      <c r="B6" s="5">
        <f>IF($A6="","",COUNTIFS(Tickets!$B:$B,$A6,Tickets!$A:$A,$B$2,Tickets!$H:$H,"Complete"))</f>
        <v/>
      </c>
      <c r="C6" s="11">
        <f>IF($A6="","",SUMIFS(Tickets!$E:$E,Tickets!$B:$B,$A6,Tickets!$A:$A,$B$2,Tickets!$H:$H,"Complete"))</f>
        <v/>
      </c>
      <c r="D6" s="11">
        <f>IF($A6="","",SUMIFS(Tickets!$F:$F,Tickets!$B:$B,$A6,Tickets!$A:$A,$B$2,Tickets!$H:$H,"Complete"))</f>
        <v/>
      </c>
      <c r="E6" s="13">
        <f>IFERROR(D6/C6,"")</f>
        <v/>
      </c>
      <c r="F6" s="13">
        <f>IFERROR(COUNTIFS(Tickets!$B:$B,$A6,Tickets!$A:$A,$B$2,Tickets!$H:$H,"Complete",Tickets!$G:$G,$A6)/B6,"")</f>
        <v/>
      </c>
      <c r="G6" s="11">
        <f>IF($A6="","",SUMIFS(Clock!$E:$E,Clock!$B:$B,$A6,Clock!$A:$A,"&gt;"&amp;TEXT(DATEVALUE($B$2)-7,"yyyy-mm-dd"),Clock!$A:$A,"&lt;="&amp;$B$2))</f>
        <v/>
      </c>
      <c r="H6" s="13">
        <f>IFERROR(SUMIFS(Clock!$F:$F,Clock!$B:$B,$A6,Clock!$A:$A,"&gt;"&amp;TEXT(DATEVALUE($B$2)-7,"yyyy-mm-dd"),Clock!$A:$A,"&lt;="&amp;$B$2)/G6,"")</f>
        <v/>
      </c>
    </row>
    <row r="7">
      <c r="A7" s="14" t="n"/>
      <c r="B7" s="5">
        <f>IF($A7="","",COUNTIFS(Tickets!$B:$B,$A7,Tickets!$A:$A,$B$2,Tickets!$H:$H,"Complete"))</f>
        <v/>
      </c>
      <c r="C7" s="11">
        <f>IF($A7="","",SUMIFS(Tickets!$E:$E,Tickets!$B:$B,$A7,Tickets!$A:$A,$B$2,Tickets!$H:$H,"Complete"))</f>
        <v/>
      </c>
      <c r="D7" s="11">
        <f>IF($A7="","",SUMIFS(Tickets!$F:$F,Tickets!$B:$B,$A7,Tickets!$A:$A,$B$2,Tickets!$H:$H,"Complete"))</f>
        <v/>
      </c>
      <c r="E7" s="13">
        <f>IFERROR(D7/C7,"")</f>
        <v/>
      </c>
      <c r="F7" s="13">
        <f>IFERROR(COUNTIFS(Tickets!$B:$B,$A7,Tickets!$A:$A,$B$2,Tickets!$H:$H,"Complete",Tickets!$G:$G,$A7)/B7,"")</f>
        <v/>
      </c>
      <c r="G7" s="11">
        <f>IF($A7="","",SUMIFS(Clock!$E:$E,Clock!$B:$B,$A7,Clock!$A:$A,"&gt;"&amp;TEXT(DATEVALUE($B$2)-7,"yyyy-mm-dd"),Clock!$A:$A,"&lt;="&amp;$B$2))</f>
        <v/>
      </c>
      <c r="H7" s="13">
        <f>IFERROR(SUMIFS(Clock!$F:$F,Clock!$B:$B,$A7,Clock!$A:$A,"&gt;"&amp;TEXT(DATEVALUE($B$2)-7,"yyyy-mm-dd"),Clock!$A:$A,"&lt;="&amp;$B$2)/G7,"")</f>
        <v/>
      </c>
    </row>
    <row r="8">
      <c r="A8" s="14" t="n"/>
      <c r="B8" s="5">
        <f>IF($A8="","",COUNTIFS(Tickets!$B:$B,$A8,Tickets!$A:$A,$B$2,Tickets!$H:$H,"Complete"))</f>
        <v/>
      </c>
      <c r="C8" s="11">
        <f>IF($A8="","",SUMIFS(Tickets!$E:$E,Tickets!$B:$B,$A8,Tickets!$A:$A,$B$2,Tickets!$H:$H,"Complete"))</f>
        <v/>
      </c>
      <c r="D8" s="11">
        <f>IF($A8="","",SUMIFS(Tickets!$F:$F,Tickets!$B:$B,$A8,Tickets!$A:$A,$B$2,Tickets!$H:$H,"Complete"))</f>
        <v/>
      </c>
      <c r="E8" s="13">
        <f>IFERROR(D8/C8,"")</f>
        <v/>
      </c>
      <c r="F8" s="13">
        <f>IFERROR(COUNTIFS(Tickets!$B:$B,$A8,Tickets!$A:$A,$B$2,Tickets!$H:$H,"Complete",Tickets!$G:$G,$A8)/B8,"")</f>
        <v/>
      </c>
      <c r="G8" s="11">
        <f>IF($A8="","",SUMIFS(Clock!$E:$E,Clock!$B:$B,$A8,Clock!$A:$A,"&gt;"&amp;TEXT(DATEVALUE($B$2)-7,"yyyy-mm-dd"),Clock!$A:$A,"&lt;="&amp;$B$2))</f>
        <v/>
      </c>
      <c r="H8" s="13">
        <f>IFERROR(SUMIFS(Clock!$F:$F,Clock!$B:$B,$A8,Clock!$A:$A,"&gt;"&amp;TEXT(DATEVALUE($B$2)-7,"yyyy-mm-dd"),Clock!$A:$A,"&lt;="&amp;$B$2)/G8,"")</f>
        <v/>
      </c>
    </row>
    <row r="9">
      <c r="A9" s="14" t="n"/>
      <c r="B9" s="5">
        <f>IF($A9="","",COUNTIFS(Tickets!$B:$B,$A9,Tickets!$A:$A,$B$2,Tickets!$H:$H,"Complete"))</f>
        <v/>
      </c>
      <c r="C9" s="11">
        <f>IF($A9="","",SUMIFS(Tickets!$E:$E,Tickets!$B:$B,$A9,Tickets!$A:$A,$B$2,Tickets!$H:$H,"Complete"))</f>
        <v/>
      </c>
      <c r="D9" s="11">
        <f>IF($A9="","",SUMIFS(Tickets!$F:$F,Tickets!$B:$B,$A9,Tickets!$A:$A,$B$2,Tickets!$H:$H,"Complete"))</f>
        <v/>
      </c>
      <c r="E9" s="13">
        <f>IFERROR(D9/C9,"")</f>
        <v/>
      </c>
      <c r="F9" s="13">
        <f>IFERROR(COUNTIFS(Tickets!$B:$B,$A9,Tickets!$A:$A,$B$2,Tickets!$H:$H,"Complete",Tickets!$G:$G,$A9)/B9,"")</f>
        <v/>
      </c>
      <c r="G9" s="11">
        <f>IF($A9="","",SUMIFS(Clock!$E:$E,Clock!$B:$B,$A9,Clock!$A:$A,"&gt;"&amp;TEXT(DATEVALUE($B$2)-7,"yyyy-mm-dd"),Clock!$A:$A,"&lt;="&amp;$B$2))</f>
        <v/>
      </c>
      <c r="H9" s="13">
        <f>IFERROR(SUMIFS(Clock!$F:$F,Clock!$B:$B,$A9,Clock!$A:$A,"&gt;"&amp;TEXT(DATEVALUE($B$2)-7,"yyyy-mm-dd"),Clock!$A:$A,"&lt;="&amp;$B$2)/G9,"")</f>
        <v/>
      </c>
    </row>
    <row r="10">
      <c r="A10" s="14" t="n"/>
      <c r="B10" s="5">
        <f>IF($A10="","",COUNTIFS(Tickets!$B:$B,$A10,Tickets!$A:$A,$B$2,Tickets!$H:$H,"Complete"))</f>
        <v/>
      </c>
      <c r="C10" s="11">
        <f>IF($A10="","",SUMIFS(Tickets!$E:$E,Tickets!$B:$B,$A10,Tickets!$A:$A,$B$2,Tickets!$H:$H,"Complete"))</f>
        <v/>
      </c>
      <c r="D10" s="11">
        <f>IF($A10="","",SUMIFS(Tickets!$F:$F,Tickets!$B:$B,$A10,Tickets!$A:$A,$B$2,Tickets!$H:$H,"Complete"))</f>
        <v/>
      </c>
      <c r="E10" s="13">
        <f>IFERROR(D10/C10,"")</f>
        <v/>
      </c>
      <c r="F10" s="13">
        <f>IFERROR(COUNTIFS(Tickets!$B:$B,$A10,Tickets!$A:$A,$B$2,Tickets!$H:$H,"Complete",Tickets!$G:$G,$A10)/B10,"")</f>
        <v/>
      </c>
      <c r="G10" s="11">
        <f>IF($A10="","",SUMIFS(Clock!$E:$E,Clock!$B:$B,$A10,Clock!$A:$A,"&gt;"&amp;TEXT(DATEVALUE($B$2)-7,"yyyy-mm-dd"),Clock!$A:$A,"&lt;="&amp;$B$2))</f>
        <v/>
      </c>
      <c r="H10" s="13">
        <f>IFERROR(SUMIFS(Clock!$F:$F,Clock!$B:$B,$A10,Clock!$A:$A,"&gt;"&amp;TEXT(DATEVALUE($B$2)-7,"yyyy-mm-dd"),Clock!$A:$A,"&lt;="&amp;$B$2)/G10,"")</f>
        <v/>
      </c>
    </row>
    <row r="11">
      <c r="A11" s="14" t="n"/>
      <c r="B11" s="5">
        <f>IF($A11="","",COUNTIFS(Tickets!$B:$B,$A11,Tickets!$A:$A,$B$2,Tickets!$H:$H,"Complete"))</f>
        <v/>
      </c>
      <c r="C11" s="11">
        <f>IF($A11="","",SUMIFS(Tickets!$E:$E,Tickets!$B:$B,$A11,Tickets!$A:$A,$B$2,Tickets!$H:$H,"Complete"))</f>
        <v/>
      </c>
      <c r="D11" s="11">
        <f>IF($A11="","",SUMIFS(Tickets!$F:$F,Tickets!$B:$B,$A11,Tickets!$A:$A,$B$2,Tickets!$H:$H,"Complete"))</f>
        <v/>
      </c>
      <c r="E11" s="13">
        <f>IFERROR(D11/C11,"")</f>
        <v/>
      </c>
      <c r="F11" s="13">
        <f>IFERROR(COUNTIFS(Tickets!$B:$B,$A11,Tickets!$A:$A,$B$2,Tickets!$H:$H,"Complete",Tickets!$G:$G,$A11)/B11,"")</f>
        <v/>
      </c>
      <c r="G11" s="11">
        <f>IF($A11="","",SUMIFS(Clock!$E:$E,Clock!$B:$B,$A11,Clock!$A:$A,"&gt;"&amp;TEXT(DATEVALUE($B$2)-7,"yyyy-mm-dd"),Clock!$A:$A,"&lt;="&amp;$B$2))</f>
        <v/>
      </c>
      <c r="H11" s="13">
        <f>IFERROR(SUMIFS(Clock!$F:$F,Clock!$B:$B,$A11,Clock!$A:$A,"&gt;"&amp;TEXT(DATEVALUE($B$2)-7,"yyyy-mm-dd"),Clock!$A:$A,"&lt;="&amp;$B$2)/G11,"")</f>
        <v/>
      </c>
    </row>
    <row r="12">
      <c r="A12" s="14" t="n"/>
      <c r="B12" s="5">
        <f>IF($A12="","",COUNTIFS(Tickets!$B:$B,$A12,Tickets!$A:$A,$B$2,Tickets!$H:$H,"Complete"))</f>
        <v/>
      </c>
      <c r="C12" s="11">
        <f>IF($A12="","",SUMIFS(Tickets!$E:$E,Tickets!$B:$B,$A12,Tickets!$A:$A,$B$2,Tickets!$H:$H,"Complete"))</f>
        <v/>
      </c>
      <c r="D12" s="11">
        <f>IF($A12="","",SUMIFS(Tickets!$F:$F,Tickets!$B:$B,$A12,Tickets!$A:$A,$B$2,Tickets!$H:$H,"Complete"))</f>
        <v/>
      </c>
      <c r="E12" s="13">
        <f>IFERROR(D12/C12,"")</f>
        <v/>
      </c>
      <c r="F12" s="13">
        <f>IFERROR(COUNTIFS(Tickets!$B:$B,$A12,Tickets!$A:$A,$B$2,Tickets!$H:$H,"Complete",Tickets!$G:$G,$A12)/B12,"")</f>
        <v/>
      </c>
      <c r="G12" s="11">
        <f>IF($A12="","",SUMIFS(Clock!$E:$E,Clock!$B:$B,$A12,Clock!$A:$A,"&gt;"&amp;TEXT(DATEVALUE($B$2)-7,"yyyy-mm-dd"),Clock!$A:$A,"&lt;="&amp;$B$2))</f>
        <v/>
      </c>
      <c r="H12" s="13">
        <f>IFERROR(SUMIFS(Clock!$F:$F,Clock!$B:$B,$A12,Clock!$A:$A,"&gt;"&amp;TEXT(DATEVALUE($B$2)-7,"yyyy-mm-dd"),Clock!$A:$A,"&lt;="&amp;$B$2)/G12,"")</f>
        <v/>
      </c>
    </row>
    <row r="13">
      <c r="A13" s="14" t="n"/>
      <c r="B13" s="5">
        <f>IF($A13="","",COUNTIFS(Tickets!$B:$B,$A13,Tickets!$A:$A,$B$2,Tickets!$H:$H,"Complete"))</f>
        <v/>
      </c>
      <c r="C13" s="11">
        <f>IF($A13="","",SUMIFS(Tickets!$E:$E,Tickets!$B:$B,$A13,Tickets!$A:$A,$B$2,Tickets!$H:$H,"Complete"))</f>
        <v/>
      </c>
      <c r="D13" s="11">
        <f>IF($A13="","",SUMIFS(Tickets!$F:$F,Tickets!$B:$B,$A13,Tickets!$A:$A,$B$2,Tickets!$H:$H,"Complete"))</f>
        <v/>
      </c>
      <c r="E13" s="13">
        <f>IFERROR(D13/C13,"")</f>
        <v/>
      </c>
      <c r="F13" s="13">
        <f>IFERROR(COUNTIFS(Tickets!$B:$B,$A13,Tickets!$A:$A,$B$2,Tickets!$H:$H,"Complete",Tickets!$G:$G,$A13)/B13,"")</f>
        <v/>
      </c>
      <c r="G13" s="11">
        <f>IF($A13="","",SUMIFS(Clock!$E:$E,Clock!$B:$B,$A13,Clock!$A:$A,"&gt;"&amp;TEXT(DATEVALUE($B$2)-7,"yyyy-mm-dd"),Clock!$A:$A,"&lt;="&amp;$B$2))</f>
        <v/>
      </c>
      <c r="H13" s="13">
        <f>IFERROR(SUMIFS(Clock!$F:$F,Clock!$B:$B,$A13,Clock!$A:$A,"&gt;"&amp;TEXT(DATEVALUE($B$2)-7,"yyyy-mm-dd"),Clock!$A:$A,"&lt;="&amp;$B$2)/G13,"")</f>
        <v/>
      </c>
    </row>
    <row r="14">
      <c r="A14" s="14" t="n"/>
      <c r="B14" s="5">
        <f>IF($A14="","",COUNTIFS(Tickets!$B:$B,$A14,Tickets!$A:$A,$B$2,Tickets!$H:$H,"Complete"))</f>
        <v/>
      </c>
      <c r="C14" s="11">
        <f>IF($A14="","",SUMIFS(Tickets!$E:$E,Tickets!$B:$B,$A14,Tickets!$A:$A,$B$2,Tickets!$H:$H,"Complete"))</f>
        <v/>
      </c>
      <c r="D14" s="11">
        <f>IF($A14="","",SUMIFS(Tickets!$F:$F,Tickets!$B:$B,$A14,Tickets!$A:$A,$B$2,Tickets!$H:$H,"Complete"))</f>
        <v/>
      </c>
      <c r="E14" s="13">
        <f>IFERROR(D14/C14,"")</f>
        <v/>
      </c>
      <c r="F14" s="13">
        <f>IFERROR(COUNTIFS(Tickets!$B:$B,$A14,Tickets!$A:$A,$B$2,Tickets!$H:$H,"Complete",Tickets!$G:$G,$A14)/B14,"")</f>
        <v/>
      </c>
      <c r="G14" s="11">
        <f>IF($A14="","",SUMIFS(Clock!$E:$E,Clock!$B:$B,$A14,Clock!$A:$A,"&gt;"&amp;TEXT(DATEVALUE($B$2)-7,"yyyy-mm-dd"),Clock!$A:$A,"&lt;="&amp;$B$2))</f>
        <v/>
      </c>
      <c r="H14" s="13">
        <f>IFERROR(SUMIFS(Clock!$F:$F,Clock!$B:$B,$A14,Clock!$A:$A,"&gt;"&amp;TEXT(DATEVALUE($B$2)-7,"yyyy-mm-dd"),Clock!$A:$A,"&lt;="&amp;$B$2)/G14,"")</f>
        <v/>
      </c>
    </row>
    <row r="15">
      <c r="A15" s="14" t="n"/>
      <c r="B15" s="5">
        <f>IF($A15="","",COUNTIFS(Tickets!$B:$B,$A15,Tickets!$A:$A,$B$2,Tickets!$H:$H,"Complete"))</f>
        <v/>
      </c>
      <c r="C15" s="11">
        <f>IF($A15="","",SUMIFS(Tickets!$E:$E,Tickets!$B:$B,$A15,Tickets!$A:$A,$B$2,Tickets!$H:$H,"Complete"))</f>
        <v/>
      </c>
      <c r="D15" s="11">
        <f>IF($A15="","",SUMIFS(Tickets!$F:$F,Tickets!$B:$B,$A15,Tickets!$A:$A,$B$2,Tickets!$H:$H,"Complete"))</f>
        <v/>
      </c>
      <c r="E15" s="13">
        <f>IFERROR(D15/C15,"")</f>
        <v/>
      </c>
      <c r="F15" s="13">
        <f>IFERROR(COUNTIFS(Tickets!$B:$B,$A15,Tickets!$A:$A,$B$2,Tickets!$H:$H,"Complete",Tickets!$G:$G,$A15)/B15,"")</f>
        <v/>
      </c>
      <c r="G15" s="11">
        <f>IF($A15="","",SUMIFS(Clock!$E:$E,Clock!$B:$B,$A15,Clock!$A:$A,"&gt;"&amp;TEXT(DATEVALUE($B$2)-7,"yyyy-mm-dd"),Clock!$A:$A,"&lt;="&amp;$B$2))</f>
        <v/>
      </c>
      <c r="H15" s="13">
        <f>IFERROR(SUMIFS(Clock!$F:$F,Clock!$B:$B,$A15,Clock!$A:$A,"&gt;"&amp;TEXT(DATEVALUE($B$2)-7,"yyyy-mm-dd"),Clock!$A:$A,"&lt;="&amp;$B$2)/G15,"")</f>
        <v/>
      </c>
    </row>
    <row r="16">
      <c r="A16" s="14" t="n"/>
      <c r="B16" s="5">
        <f>IF($A16="","",COUNTIFS(Tickets!$B:$B,$A16,Tickets!$A:$A,$B$2,Tickets!$H:$H,"Complete"))</f>
        <v/>
      </c>
      <c r="C16" s="11">
        <f>IF($A16="","",SUMIFS(Tickets!$E:$E,Tickets!$B:$B,$A16,Tickets!$A:$A,$B$2,Tickets!$H:$H,"Complete"))</f>
        <v/>
      </c>
      <c r="D16" s="11">
        <f>IF($A16="","",SUMIFS(Tickets!$F:$F,Tickets!$B:$B,$A16,Tickets!$A:$A,$B$2,Tickets!$H:$H,"Complete"))</f>
        <v/>
      </c>
      <c r="E16" s="13">
        <f>IFERROR(D16/C16,"")</f>
        <v/>
      </c>
      <c r="F16" s="13">
        <f>IFERROR(COUNTIFS(Tickets!$B:$B,$A16,Tickets!$A:$A,$B$2,Tickets!$H:$H,"Complete",Tickets!$G:$G,$A16)/B16,"")</f>
        <v/>
      </c>
      <c r="G16" s="11">
        <f>IF($A16="","",SUMIFS(Clock!$E:$E,Clock!$B:$B,$A16,Clock!$A:$A,"&gt;"&amp;TEXT(DATEVALUE($B$2)-7,"yyyy-mm-dd"),Clock!$A:$A,"&lt;="&amp;$B$2))</f>
        <v/>
      </c>
      <c r="H16" s="13">
        <f>IFERROR(SUMIFS(Clock!$F:$F,Clock!$B:$B,$A16,Clock!$A:$A,"&gt;"&amp;TEXT(DATEVALUE($B$2)-7,"yyyy-mm-dd"),Clock!$A:$A,"&lt;="&amp;$B$2)/G16,"")</f>
        <v/>
      </c>
    </row>
    <row r="17">
      <c r="A17" s="14" t="n"/>
      <c r="B17" s="5">
        <f>IF($A17="","",COUNTIFS(Tickets!$B:$B,$A17,Tickets!$A:$A,$B$2,Tickets!$H:$H,"Complete"))</f>
        <v/>
      </c>
      <c r="C17" s="11">
        <f>IF($A17="","",SUMIFS(Tickets!$E:$E,Tickets!$B:$B,$A17,Tickets!$A:$A,$B$2,Tickets!$H:$H,"Complete"))</f>
        <v/>
      </c>
      <c r="D17" s="11">
        <f>IF($A17="","",SUMIFS(Tickets!$F:$F,Tickets!$B:$B,$A17,Tickets!$A:$A,$B$2,Tickets!$H:$H,"Complete"))</f>
        <v/>
      </c>
      <c r="E17" s="13">
        <f>IFERROR(D17/C17,"")</f>
        <v/>
      </c>
      <c r="F17" s="13">
        <f>IFERROR(COUNTIFS(Tickets!$B:$B,$A17,Tickets!$A:$A,$B$2,Tickets!$H:$H,"Complete",Tickets!$G:$G,$A17)/B17,"")</f>
        <v/>
      </c>
      <c r="G17" s="11">
        <f>IF($A17="","",SUMIFS(Clock!$E:$E,Clock!$B:$B,$A17,Clock!$A:$A,"&gt;"&amp;TEXT(DATEVALUE($B$2)-7,"yyyy-mm-dd"),Clock!$A:$A,"&lt;="&amp;$B$2))</f>
        <v/>
      </c>
      <c r="H17" s="13">
        <f>IFERROR(SUMIFS(Clock!$F:$F,Clock!$B:$B,$A17,Clock!$A:$A,"&gt;"&amp;TEXT(DATEVALUE($B$2)-7,"yyyy-mm-dd"),Clock!$A:$A,"&lt;="&amp;$B$2)/G17,"")</f>
        <v/>
      </c>
    </row>
    <row r="18">
      <c r="A18" s="14" t="n"/>
      <c r="B18" s="5">
        <f>IF($A18="","",COUNTIFS(Tickets!$B:$B,$A18,Tickets!$A:$A,$B$2,Tickets!$H:$H,"Complete"))</f>
        <v/>
      </c>
      <c r="C18" s="11">
        <f>IF($A18="","",SUMIFS(Tickets!$E:$E,Tickets!$B:$B,$A18,Tickets!$A:$A,$B$2,Tickets!$H:$H,"Complete"))</f>
        <v/>
      </c>
      <c r="D18" s="11">
        <f>IF($A18="","",SUMIFS(Tickets!$F:$F,Tickets!$B:$B,$A18,Tickets!$A:$A,$B$2,Tickets!$H:$H,"Complete"))</f>
        <v/>
      </c>
      <c r="E18" s="13">
        <f>IFERROR(D18/C18,"")</f>
        <v/>
      </c>
      <c r="F18" s="13">
        <f>IFERROR(COUNTIFS(Tickets!$B:$B,$A18,Tickets!$A:$A,$B$2,Tickets!$H:$H,"Complete",Tickets!$G:$G,$A18)/B18,"")</f>
        <v/>
      </c>
      <c r="G18" s="11">
        <f>IF($A18="","",SUMIFS(Clock!$E:$E,Clock!$B:$B,$A18,Clock!$A:$A,"&gt;"&amp;TEXT(DATEVALUE($B$2)-7,"yyyy-mm-dd"),Clock!$A:$A,"&lt;="&amp;$B$2))</f>
        <v/>
      </c>
      <c r="H18" s="13">
        <f>IFERROR(SUMIFS(Clock!$F:$F,Clock!$B:$B,$A18,Clock!$A:$A,"&gt;"&amp;TEXT(DATEVALUE($B$2)-7,"yyyy-mm-dd"),Clock!$A:$A,"&lt;="&amp;$B$2)/G18,"")</f>
        <v/>
      </c>
    </row>
    <row r="19">
      <c r="A19" s="14" t="n"/>
      <c r="B19" s="5">
        <f>IF($A19="","",COUNTIFS(Tickets!$B:$B,$A19,Tickets!$A:$A,$B$2,Tickets!$H:$H,"Complete"))</f>
        <v/>
      </c>
      <c r="C19" s="11">
        <f>IF($A19="","",SUMIFS(Tickets!$E:$E,Tickets!$B:$B,$A19,Tickets!$A:$A,$B$2,Tickets!$H:$H,"Complete"))</f>
        <v/>
      </c>
      <c r="D19" s="11">
        <f>IF($A19="","",SUMIFS(Tickets!$F:$F,Tickets!$B:$B,$A19,Tickets!$A:$A,$B$2,Tickets!$H:$H,"Complete"))</f>
        <v/>
      </c>
      <c r="E19" s="13">
        <f>IFERROR(D19/C19,"")</f>
        <v/>
      </c>
      <c r="F19" s="13">
        <f>IFERROR(COUNTIFS(Tickets!$B:$B,$A19,Tickets!$A:$A,$B$2,Tickets!$H:$H,"Complete",Tickets!$G:$G,$A19)/B19,"")</f>
        <v/>
      </c>
      <c r="G19" s="11">
        <f>IF($A19="","",SUMIFS(Clock!$E:$E,Clock!$B:$B,$A19,Clock!$A:$A,"&gt;"&amp;TEXT(DATEVALUE($B$2)-7,"yyyy-mm-dd"),Clock!$A:$A,"&lt;="&amp;$B$2))</f>
        <v/>
      </c>
      <c r="H19" s="13">
        <f>IFERROR(SUMIFS(Clock!$F:$F,Clock!$B:$B,$A19,Clock!$A:$A,"&gt;"&amp;TEXT(DATEVALUE($B$2)-7,"yyyy-mm-dd"),Clock!$A:$A,"&lt;="&amp;$B$2)/G19,"")</f>
        <v/>
      </c>
    </row>
    <row r="20">
      <c r="A20" s="14" t="n"/>
      <c r="B20" s="5">
        <f>IF($A20="","",COUNTIFS(Tickets!$B:$B,$A20,Tickets!$A:$A,$B$2,Tickets!$H:$H,"Complete"))</f>
        <v/>
      </c>
      <c r="C20" s="11">
        <f>IF($A20="","",SUMIFS(Tickets!$E:$E,Tickets!$B:$B,$A20,Tickets!$A:$A,$B$2,Tickets!$H:$H,"Complete"))</f>
        <v/>
      </c>
      <c r="D20" s="11">
        <f>IF($A20="","",SUMIFS(Tickets!$F:$F,Tickets!$B:$B,$A20,Tickets!$A:$A,$B$2,Tickets!$H:$H,"Complete"))</f>
        <v/>
      </c>
      <c r="E20" s="13">
        <f>IFERROR(D20/C20,"")</f>
        <v/>
      </c>
      <c r="F20" s="13">
        <f>IFERROR(COUNTIFS(Tickets!$B:$B,$A20,Tickets!$A:$A,$B$2,Tickets!$H:$H,"Complete",Tickets!$G:$G,$A20)/B20,"")</f>
        <v/>
      </c>
      <c r="G20" s="11">
        <f>IF($A20="","",SUMIFS(Clock!$E:$E,Clock!$B:$B,$A20,Clock!$A:$A,"&gt;"&amp;TEXT(DATEVALUE($B$2)-7,"yyyy-mm-dd"),Clock!$A:$A,"&lt;="&amp;$B$2))</f>
        <v/>
      </c>
      <c r="H20" s="13">
        <f>IFERROR(SUMIFS(Clock!$F:$F,Clock!$B:$B,$A20,Clock!$A:$A,"&gt;"&amp;TEXT(DATEVALUE($B$2)-7,"yyyy-mm-dd"),Clock!$A:$A,"&lt;="&amp;$B$2)/G20,"")</f>
        <v/>
      </c>
    </row>
    <row r="21">
      <c r="A21" s="14" t="n"/>
      <c r="B21" s="5">
        <f>IF($A21="","",COUNTIFS(Tickets!$B:$B,$A21,Tickets!$A:$A,$B$2,Tickets!$H:$H,"Complete"))</f>
        <v/>
      </c>
      <c r="C21" s="11">
        <f>IF($A21="","",SUMIFS(Tickets!$E:$E,Tickets!$B:$B,$A21,Tickets!$A:$A,$B$2,Tickets!$H:$H,"Complete"))</f>
        <v/>
      </c>
      <c r="D21" s="11">
        <f>IF($A21="","",SUMIFS(Tickets!$F:$F,Tickets!$B:$B,$A21,Tickets!$A:$A,$B$2,Tickets!$H:$H,"Complete"))</f>
        <v/>
      </c>
      <c r="E21" s="13">
        <f>IFERROR(D21/C21,"")</f>
        <v/>
      </c>
      <c r="F21" s="13">
        <f>IFERROR(COUNTIFS(Tickets!$B:$B,$A21,Tickets!$A:$A,$B$2,Tickets!$H:$H,"Complete",Tickets!$G:$G,$A21)/B21,"")</f>
        <v/>
      </c>
      <c r="G21" s="11">
        <f>IF($A21="","",SUMIFS(Clock!$E:$E,Clock!$B:$B,$A21,Clock!$A:$A,"&gt;"&amp;TEXT(DATEVALUE($B$2)-7,"yyyy-mm-dd"),Clock!$A:$A,"&lt;="&amp;$B$2))</f>
        <v/>
      </c>
      <c r="H21" s="13">
        <f>IFERROR(SUMIFS(Clock!$F:$F,Clock!$B:$B,$A21,Clock!$A:$A,"&gt;"&amp;TEXT(DATEVALUE($B$2)-7,"yyyy-mm-dd"),Clock!$A:$A,"&lt;="&amp;$B$2)/G21,"")</f>
        <v/>
      </c>
    </row>
    <row r="22">
      <c r="A22" s="14" t="n"/>
      <c r="B22" s="5">
        <f>IF($A22="","",COUNTIFS(Tickets!$B:$B,$A22,Tickets!$A:$A,$B$2,Tickets!$H:$H,"Complete"))</f>
        <v/>
      </c>
      <c r="C22" s="11">
        <f>IF($A22="","",SUMIFS(Tickets!$E:$E,Tickets!$B:$B,$A22,Tickets!$A:$A,$B$2,Tickets!$H:$H,"Complete"))</f>
        <v/>
      </c>
      <c r="D22" s="11">
        <f>IF($A22="","",SUMIFS(Tickets!$F:$F,Tickets!$B:$B,$A22,Tickets!$A:$A,$B$2,Tickets!$H:$H,"Complete"))</f>
        <v/>
      </c>
      <c r="E22" s="13">
        <f>IFERROR(D22/C22,"")</f>
        <v/>
      </c>
      <c r="F22" s="13">
        <f>IFERROR(COUNTIFS(Tickets!$B:$B,$A22,Tickets!$A:$A,$B$2,Tickets!$H:$H,"Complete",Tickets!$G:$G,$A22)/B22,"")</f>
        <v/>
      </c>
      <c r="G22" s="11">
        <f>IF($A22="","",SUMIFS(Clock!$E:$E,Clock!$B:$B,$A22,Clock!$A:$A,"&gt;"&amp;TEXT(DATEVALUE($B$2)-7,"yyyy-mm-dd"),Clock!$A:$A,"&lt;="&amp;$B$2))</f>
        <v/>
      </c>
      <c r="H22" s="13">
        <f>IFERROR(SUMIFS(Clock!$F:$F,Clock!$B:$B,$A22,Clock!$A:$A,"&gt;"&amp;TEXT(DATEVALUE($B$2)-7,"yyyy-mm-dd"),Clock!$A:$A,"&lt;="&amp;$B$2)/G22,"")</f>
        <v/>
      </c>
    </row>
    <row r="23">
      <c r="A23" s="14" t="n"/>
      <c r="B23" s="5">
        <f>IF($A23="","",COUNTIFS(Tickets!$B:$B,$A23,Tickets!$A:$A,$B$2,Tickets!$H:$H,"Complete"))</f>
        <v/>
      </c>
      <c r="C23" s="11">
        <f>IF($A23="","",SUMIFS(Tickets!$E:$E,Tickets!$B:$B,$A23,Tickets!$A:$A,$B$2,Tickets!$H:$H,"Complete"))</f>
        <v/>
      </c>
      <c r="D23" s="11">
        <f>IF($A23="","",SUMIFS(Tickets!$F:$F,Tickets!$B:$B,$A23,Tickets!$A:$A,$B$2,Tickets!$H:$H,"Complete"))</f>
        <v/>
      </c>
      <c r="E23" s="13">
        <f>IFERROR(D23/C23,"")</f>
        <v/>
      </c>
      <c r="F23" s="13">
        <f>IFERROR(COUNTIFS(Tickets!$B:$B,$A23,Tickets!$A:$A,$B$2,Tickets!$H:$H,"Complete",Tickets!$G:$G,$A23)/B23,"")</f>
        <v/>
      </c>
      <c r="G23" s="11">
        <f>IF($A23="","",SUMIFS(Clock!$E:$E,Clock!$B:$B,$A23,Clock!$A:$A,"&gt;"&amp;TEXT(DATEVALUE($B$2)-7,"yyyy-mm-dd"),Clock!$A:$A,"&lt;="&amp;$B$2))</f>
        <v/>
      </c>
      <c r="H23" s="13">
        <f>IFERROR(SUMIFS(Clock!$F:$F,Clock!$B:$B,$A23,Clock!$A:$A,"&gt;"&amp;TEXT(DATEVALUE($B$2)-7,"yyyy-mm-dd"),Clock!$A:$A,"&lt;="&amp;$B$2)/G23,"")</f>
        <v/>
      </c>
    </row>
    <row r="24">
      <c r="A24" s="14" t="n"/>
      <c r="B24" s="5">
        <f>IF($A24="","",COUNTIFS(Tickets!$B:$B,$A24,Tickets!$A:$A,$B$2,Tickets!$H:$H,"Complete"))</f>
        <v/>
      </c>
      <c r="C24" s="11">
        <f>IF($A24="","",SUMIFS(Tickets!$E:$E,Tickets!$B:$B,$A24,Tickets!$A:$A,$B$2,Tickets!$H:$H,"Complete"))</f>
        <v/>
      </c>
      <c r="D24" s="11">
        <f>IF($A24="","",SUMIFS(Tickets!$F:$F,Tickets!$B:$B,$A24,Tickets!$A:$A,$B$2,Tickets!$H:$H,"Complete"))</f>
        <v/>
      </c>
      <c r="E24" s="13">
        <f>IFERROR(D24/C24,"")</f>
        <v/>
      </c>
      <c r="F24" s="13">
        <f>IFERROR(COUNTIFS(Tickets!$B:$B,$A24,Tickets!$A:$A,$B$2,Tickets!$H:$H,"Complete",Tickets!$G:$G,$A24)/B24,"")</f>
        <v/>
      </c>
      <c r="G24" s="11">
        <f>IF($A24="","",SUMIFS(Clock!$E:$E,Clock!$B:$B,$A24,Clock!$A:$A,"&gt;"&amp;TEXT(DATEVALUE($B$2)-7,"yyyy-mm-dd"),Clock!$A:$A,"&lt;="&amp;$B$2))</f>
        <v/>
      </c>
      <c r="H24" s="13">
        <f>IFERROR(SUMIFS(Clock!$F:$F,Clock!$B:$B,$A24,Clock!$A:$A,"&gt;"&amp;TEXT(DATEVALUE($B$2)-7,"yyyy-mm-dd"),Clock!$A:$A,"&lt;="&amp;$B$2)/G24,"")</f>
        <v/>
      </c>
    </row>
    <row r="25"/>
    <row r="26">
      <c r="A26" s="7" t="inlineStr">
        <is>
          <t>Type each crew leader's name in the yellow column, exactly as it appears on the Tickets tab. Sort by Act vs Est % before your production meeting; read the best number first.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2026-09-22T20:49:05Z</dcterms:created>
  <dcterms:modified xsi:type="dcterms:W3CDTF">2026-09-27T20:23:25Z</dcterms:modified>
</cp:coreProperties>
</file>